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9800"/>
  </bookViews>
  <sheets>
    <sheet name="为准" sheetId="3" r:id="rId1"/>
  </sheets>
  <definedNames>
    <definedName name="_xlnm.Print_Area" localSheetId="0">为准!$A$1:$P$13</definedName>
  </definedNames>
  <calcPr calcId="144525"/>
</workbook>
</file>

<file path=xl/sharedStrings.xml><?xml version="1.0" encoding="utf-8"?>
<sst xmlns="http://schemas.openxmlformats.org/spreadsheetml/2006/main" count="34" uniqueCount="32">
  <si>
    <t>2023年度7-9月纺织服装企业各项补贴资金明细表</t>
  </si>
  <si>
    <t>序号</t>
  </si>
  <si>
    <t>企业名称</t>
  </si>
  <si>
    <t xml:space="preserve">出疆服装、家纺类件数（万件） </t>
  </si>
  <si>
    <t>出疆服装销售额（万元）</t>
  </si>
  <si>
    <t>出疆服装、家纺类补贴（万元）</t>
  </si>
  <si>
    <t>棉布吨数</t>
  </si>
  <si>
    <t>棉布出疆运费补贴（元）</t>
  </si>
  <si>
    <t>用电量（度）</t>
  </si>
  <si>
    <t>电费补贴（元）</t>
  </si>
  <si>
    <t>全部补贴合计（元）</t>
  </si>
  <si>
    <t>吨数</t>
  </si>
  <si>
    <t>32支以上普梳（元）</t>
  </si>
  <si>
    <t>32支以上精梳（元）</t>
  </si>
  <si>
    <t>32支以下普梳（元）</t>
  </si>
  <si>
    <t>巴州皓宇纺织有限公司</t>
  </si>
  <si>
    <t>巴州广合元纺织有限公司</t>
  </si>
  <si>
    <t>巴州新润纺织品有限公司</t>
  </si>
  <si>
    <t>巴州华屏纺织有限公司</t>
  </si>
  <si>
    <t>尉犁利华纺织有限公司</t>
  </si>
  <si>
    <t>合计</t>
  </si>
  <si>
    <t>尉犁县纺织服装企业补贴资金审核领导小组签字：</t>
  </si>
  <si>
    <t>组长</t>
  </si>
  <si>
    <t>成员单位</t>
  </si>
  <si>
    <t>税务局</t>
  </si>
  <si>
    <t>供电公司</t>
  </si>
  <si>
    <t>人社局</t>
  </si>
  <si>
    <t>工业园区</t>
  </si>
  <si>
    <t>商工局</t>
  </si>
  <si>
    <t>财政局</t>
  </si>
  <si>
    <t>成员单位主要领导</t>
  </si>
  <si>
    <t>成员单位分管领导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</si>
</sst>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31" borderId="2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3" borderId="2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0" borderId="19" applyNumberFormat="0" applyAlignment="0" applyProtection="0">
      <alignment vertical="center"/>
    </xf>
    <xf numFmtId="0" fontId="21" fillId="23" borderId="23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view="pageBreakPreview" zoomScale="85" zoomScaleNormal="100" workbookViewId="0">
      <selection activeCell="S14" sqref="S14"/>
    </sheetView>
  </sheetViews>
  <sheetFormatPr defaultColWidth="9" defaultRowHeight="14.5"/>
  <cols>
    <col min="1" max="1" width="3.75454545454545" style="2" customWidth="1"/>
    <col min="2" max="2" width="11.4454545454545" style="1" customWidth="1"/>
    <col min="3" max="3" width="9.10909090909091" style="1" customWidth="1"/>
    <col min="4" max="5" width="7.44545454545455" style="1" customWidth="1"/>
    <col min="6" max="6" width="9.62727272727273" style="1" customWidth="1"/>
    <col min="7" max="7" width="9.75454545454545" style="1" customWidth="1"/>
    <col min="8" max="8" width="9.25454545454545" style="1" customWidth="1"/>
    <col min="9" max="9" width="10.5454545454545" style="1" customWidth="1"/>
    <col min="10" max="10" width="9.25454545454545" style="1" customWidth="1"/>
    <col min="11" max="11" width="10.1727272727273" style="1" customWidth="1"/>
    <col min="12" max="12" width="11.8909090909091" style="1" customWidth="1"/>
    <col min="13" max="13" width="12.1454545454545" style="1" customWidth="1"/>
    <col min="14" max="15" width="9.66363636363636" style="1" customWidth="1"/>
    <col min="16" max="16" width="15.9909090909091" style="1" customWidth="1"/>
    <col min="17" max="17" width="12.8181818181818" style="1"/>
    <col min="18" max="19" width="9" style="1"/>
    <col min="20" max="20" width="12.8909090909091" style="1"/>
    <col min="21" max="16291" width="9" style="1"/>
    <col min="16292" max="16384" width="9" style="3"/>
  </cols>
  <sheetData>
    <row r="1" s="1" customFormat="1" ht="5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4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3"/>
      <c r="G2" s="24"/>
      <c r="H2" s="24"/>
      <c r="I2" s="24"/>
      <c r="J2" s="24"/>
      <c r="K2" s="24"/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</row>
    <row r="3" s="1" customFormat="1" ht="49" customHeight="1" spans="1:16">
      <c r="A3" s="6"/>
      <c r="B3" s="6"/>
      <c r="C3" s="7"/>
      <c r="D3" s="7"/>
      <c r="E3" s="25"/>
      <c r="F3" s="26" t="s">
        <v>11</v>
      </c>
      <c r="G3" s="26" t="s">
        <v>12</v>
      </c>
      <c r="H3" s="26" t="s">
        <v>11</v>
      </c>
      <c r="I3" s="26" t="s">
        <v>13</v>
      </c>
      <c r="J3" s="26" t="s">
        <v>11</v>
      </c>
      <c r="K3" s="26" t="s">
        <v>14</v>
      </c>
      <c r="L3" s="6"/>
      <c r="M3" s="25"/>
      <c r="N3" s="7"/>
      <c r="O3" s="25"/>
      <c r="P3" s="25"/>
    </row>
    <row r="4" s="1" customFormat="1" ht="55" customHeight="1" spans="1:16384">
      <c r="A4" s="8">
        <v>1</v>
      </c>
      <c r="B4" s="9" t="s">
        <v>15</v>
      </c>
      <c r="C4" s="10"/>
      <c r="D4" s="10"/>
      <c r="E4" s="10"/>
      <c r="F4" s="27">
        <v>1200.5</v>
      </c>
      <c r="G4" s="27">
        <f>F4*800</f>
        <v>960400</v>
      </c>
      <c r="H4" s="27"/>
      <c r="I4" s="27"/>
      <c r="J4" s="27">
        <v>295.987</v>
      </c>
      <c r="K4" s="27">
        <f>J4*720</f>
        <v>213110.64</v>
      </c>
      <c r="L4" s="27"/>
      <c r="M4" s="27"/>
      <c r="N4" s="27">
        <v>9039800</v>
      </c>
      <c r="O4" s="27">
        <f>N4*0.03</f>
        <v>271194</v>
      </c>
      <c r="P4" s="30">
        <f>SUM(G4,I4,K4,M4,O4)</f>
        <v>1444704.64</v>
      </c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1" customFormat="1" ht="55" customHeight="1" spans="1:16384">
      <c r="A5" s="8">
        <v>2</v>
      </c>
      <c r="B5" s="9" t="s">
        <v>16</v>
      </c>
      <c r="C5" s="11"/>
      <c r="D5" s="10"/>
      <c r="E5" s="10"/>
      <c r="F5" s="27">
        <v>251.5</v>
      </c>
      <c r="G5" s="27">
        <f>F5*800</f>
        <v>201200</v>
      </c>
      <c r="H5" s="27"/>
      <c r="I5" s="27"/>
      <c r="J5" s="27"/>
      <c r="K5" s="27"/>
      <c r="L5" s="27"/>
      <c r="M5" s="27"/>
      <c r="N5" s="27">
        <v>1003635</v>
      </c>
      <c r="O5" s="27">
        <f>N5*0.03</f>
        <v>30109.05</v>
      </c>
      <c r="P5" s="30">
        <f>SUM(G5,I5,K5,M5,O5)</f>
        <v>231309.05</v>
      </c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="1" customFormat="1" ht="55" customHeight="1" spans="1:16384">
      <c r="A6" s="12">
        <v>3</v>
      </c>
      <c r="B6" s="9" t="s">
        <v>17</v>
      </c>
      <c r="C6" s="11"/>
      <c r="D6" s="10"/>
      <c r="E6" s="10"/>
      <c r="F6" s="27"/>
      <c r="G6" s="27"/>
      <c r="H6" s="27"/>
      <c r="I6" s="27"/>
      <c r="J6" s="27"/>
      <c r="K6" s="27"/>
      <c r="L6" s="27">
        <v>678.1948</v>
      </c>
      <c r="M6" s="27">
        <f>L6*1000</f>
        <v>678194.8</v>
      </c>
      <c r="N6" s="27">
        <v>2640765</v>
      </c>
      <c r="O6" s="27">
        <f>N6*0.03</f>
        <v>79222.95</v>
      </c>
      <c r="P6" s="30">
        <f>SUM(G6,I6,K6,M6,O6)</f>
        <v>757417.75</v>
      </c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1" customFormat="1" ht="55" customHeight="1" spans="1:16384">
      <c r="A7" s="12">
        <v>4</v>
      </c>
      <c r="B7" s="9" t="s">
        <v>18</v>
      </c>
      <c r="C7" s="11"/>
      <c r="D7" s="10"/>
      <c r="E7" s="10"/>
      <c r="F7" s="27">
        <v>928.1975</v>
      </c>
      <c r="G7" s="27">
        <f>F7*800</f>
        <v>742558</v>
      </c>
      <c r="H7" s="27"/>
      <c r="I7" s="27"/>
      <c r="J7" s="27">
        <v>83.967</v>
      </c>
      <c r="K7" s="27">
        <f>J7*720</f>
        <v>60456.24</v>
      </c>
      <c r="L7" s="27"/>
      <c r="M7" s="31"/>
      <c r="N7" s="27">
        <v>4375500</v>
      </c>
      <c r="O7" s="27">
        <f>N7*0.03</f>
        <v>131265</v>
      </c>
      <c r="P7" s="30">
        <f>SUM(G7,I7,K7,M7,O7)</f>
        <v>934279.24</v>
      </c>
      <c r="T7" s="3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1" customFormat="1" ht="55" customHeight="1" spans="1:16384">
      <c r="A8" s="12">
        <v>5</v>
      </c>
      <c r="B8" s="9" t="s">
        <v>19</v>
      </c>
      <c r="C8" s="11"/>
      <c r="D8" s="10"/>
      <c r="E8" s="10"/>
      <c r="F8" s="27">
        <v>20.28</v>
      </c>
      <c r="G8" s="27">
        <f>F8*800</f>
        <v>16224</v>
      </c>
      <c r="H8" s="27">
        <f>79.45+173</f>
        <v>252.45</v>
      </c>
      <c r="I8" s="27">
        <f>79.45*900+173*980</f>
        <v>241045</v>
      </c>
      <c r="J8" s="27"/>
      <c r="K8" s="27"/>
      <c r="L8" s="27">
        <v>63.37</v>
      </c>
      <c r="M8" s="27">
        <f>L8*1000</f>
        <v>63370</v>
      </c>
      <c r="N8" s="27">
        <v>7479960</v>
      </c>
      <c r="O8" s="27">
        <f>N8*0.03</f>
        <v>224398.8</v>
      </c>
      <c r="P8" s="30">
        <f>SUM(G8,I8,K8,M8,O8)</f>
        <v>545037.8</v>
      </c>
      <c r="Q8" s="1">
        <v>9902698.447</v>
      </c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1" customFormat="1" ht="27" customHeight="1" spans="1:17">
      <c r="A9" s="13"/>
      <c r="B9" s="9" t="s">
        <v>20</v>
      </c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2">
        <f>SUM(P4:P8)</f>
        <v>3912748.48</v>
      </c>
      <c r="Q9" s="1">
        <f>Q8+P9</f>
        <v>13815446.927</v>
      </c>
    </row>
    <row r="10" s="1" customFormat="1" ht="52" hidden="1" customHeight="1" spans="1:16">
      <c r="A10" s="14" t="s">
        <v>21</v>
      </c>
      <c r="B10" s="15"/>
      <c r="C10" s="13" t="s">
        <v>22</v>
      </c>
      <c r="D10" s="1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="1" customFormat="1" ht="45" hidden="1" customHeight="1" spans="1:16">
      <c r="A11" s="17"/>
      <c r="B11" s="18"/>
      <c r="C11" s="19" t="s">
        <v>23</v>
      </c>
      <c r="D11" s="13" t="s">
        <v>24</v>
      </c>
      <c r="E11" s="13"/>
      <c r="F11" s="13"/>
      <c r="G11" s="13" t="s">
        <v>25</v>
      </c>
      <c r="H11" s="13"/>
      <c r="I11" s="13" t="s">
        <v>26</v>
      </c>
      <c r="J11" s="13"/>
      <c r="K11" s="13"/>
      <c r="L11" s="13" t="s">
        <v>27</v>
      </c>
      <c r="M11" s="13"/>
      <c r="N11" s="16" t="s">
        <v>28</v>
      </c>
      <c r="O11" s="29"/>
      <c r="P11" s="29" t="s">
        <v>29</v>
      </c>
    </row>
    <row r="12" s="1" customFormat="1" ht="67" hidden="1" customHeight="1" spans="1:16">
      <c r="A12" s="17"/>
      <c r="B12" s="18"/>
      <c r="C12" s="20" t="s">
        <v>30</v>
      </c>
      <c r="D12" s="13"/>
      <c r="E12" s="13"/>
      <c r="F12" s="13"/>
      <c r="G12" s="16"/>
      <c r="H12" s="29"/>
      <c r="I12" s="16"/>
      <c r="J12" s="28"/>
      <c r="K12" s="29"/>
      <c r="L12" s="13"/>
      <c r="M12" s="13"/>
      <c r="N12" s="13"/>
      <c r="O12" s="13"/>
      <c r="P12" s="19"/>
    </row>
    <row r="13" s="1" customFormat="1" ht="67" hidden="1" customHeight="1" spans="1:16">
      <c r="A13" s="21"/>
      <c r="B13" s="22"/>
      <c r="C13" s="20" t="s">
        <v>31</v>
      </c>
      <c r="D13" s="13"/>
      <c r="E13" s="13"/>
      <c r="F13" s="13"/>
      <c r="G13" s="16"/>
      <c r="H13" s="29"/>
      <c r="I13" s="16"/>
      <c r="J13" s="28"/>
      <c r="K13" s="29"/>
      <c r="L13" s="13"/>
      <c r="M13" s="13"/>
      <c r="N13" s="13"/>
      <c r="O13" s="13"/>
      <c r="P13" s="19"/>
    </row>
  </sheetData>
  <mergeCells count="29">
    <mergeCell ref="A1:P1"/>
    <mergeCell ref="F2:K2"/>
    <mergeCell ref="D10:P10"/>
    <mergeCell ref="D11:F11"/>
    <mergeCell ref="G11:H11"/>
    <mergeCell ref="I11:K11"/>
    <mergeCell ref="L11:M11"/>
    <mergeCell ref="N11:O11"/>
    <mergeCell ref="D12:F12"/>
    <mergeCell ref="G12:H12"/>
    <mergeCell ref="I12:K12"/>
    <mergeCell ref="L12:M12"/>
    <mergeCell ref="N12:O12"/>
    <mergeCell ref="D13:F13"/>
    <mergeCell ref="G13:H13"/>
    <mergeCell ref="I13:K13"/>
    <mergeCell ref="L13:M13"/>
    <mergeCell ref="N13:O13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A10:B13"/>
  </mergeCells>
  <printOptions horizontalCentered="1"/>
  <pageMargins left="0.196527777777778" right="0.196527777777778" top="0.393055555555556" bottom="0.196527777777778" header="0.511805555555556" footer="0.511805555555556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为准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ylxsgj</cp:lastModifiedBy>
  <dcterms:created xsi:type="dcterms:W3CDTF">2020-01-20T10:41:00Z</dcterms:created>
  <dcterms:modified xsi:type="dcterms:W3CDTF">2024-01-22T18:53:30Z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BDF60ED9890742B7896A61FEE20CF771</vt:lpwstr>
  </property>
</Properties>
</file>